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CHOCÓ 19 DÍAS 2017" sheetId="2" r:id="rId1"/>
    <sheet name="CHOCÓ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/>
  <c r="C41" i="2" l="1"/>
  <c r="C42" i="2" s="1"/>
  <c r="C44" i="2" s="1"/>
  <c r="C57" i="1" l="1"/>
  <c r="D56" i="1"/>
  <c r="D57" i="1" s="1"/>
  <c r="C53" i="1"/>
  <c r="D52" i="1"/>
  <c r="D51" i="1"/>
  <c r="B48" i="1"/>
  <c r="C47" i="1"/>
  <c r="D47" i="1" s="1"/>
  <c r="C46" i="1"/>
  <c r="C43" i="1"/>
  <c r="D42" i="1"/>
  <c r="D41" i="1"/>
  <c r="D40" i="1"/>
  <c r="D39" i="1"/>
  <c r="D38" i="1"/>
  <c r="D37" i="1"/>
  <c r="D43" i="1" s="1"/>
  <c r="D36" i="1"/>
  <c r="C33" i="1"/>
  <c r="D32" i="1"/>
  <c r="D31" i="1"/>
  <c r="D30" i="1"/>
  <c r="D29" i="1"/>
  <c r="D28" i="1"/>
  <c r="D27" i="1"/>
  <c r="D26" i="1"/>
  <c r="D25" i="1"/>
  <c r="D24" i="1"/>
  <c r="D23" i="1"/>
  <c r="D22" i="1"/>
  <c r="D21" i="1"/>
  <c r="C14" i="1"/>
  <c r="C48" i="1" l="1"/>
  <c r="D53" i="1"/>
  <c r="D33" i="1"/>
  <c r="C60" i="1"/>
  <c r="D46" i="1"/>
  <c r="D48" i="1" s="1"/>
  <c r="C61" i="1" l="1"/>
  <c r="C64" i="1" s="1"/>
  <c r="D60" i="1"/>
  <c r="D61" i="1"/>
  <c r="D64" i="1" l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<sst xmlns="http://schemas.openxmlformats.org/spreadsheetml/2006/main" count="122" uniqueCount="64">
  <si>
    <t>Cálculos realizados para la atención de 160 beneficiarios mensuales</t>
  </si>
  <si>
    <t>DOTACIÓN - costo fijo</t>
  </si>
  <si>
    <t>CANTIDAD</t>
  </si>
  <si>
    <t xml:space="preserve">COSTO 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</si>
  <si>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</si>
  <si>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</si>
  <si>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</si>
  <si>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</si>
  <si>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</si>
  <si>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</si>
  <si>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</si>
  <si>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</si>
  <si>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</si>
  <si>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</si>
  <si>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</si>
  <si>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</si>
  <si>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</si>
  <si>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</si>
  <si>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</si>
  <si>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</si>
  <si>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</si>
  <si>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</si>
  <si>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</si>
  <si>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</si>
  <si>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</si>
  <si>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</si>
  <si>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</si>
  <si>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</si>
  <si>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</si>
  <si>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</si>
  <si>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</si>
  <si>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</si>
  <si>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</si>
  <si>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</si>
  <si>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</si>
  <si>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</si>
  <si>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</si>
  <si>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</si>
  <si>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</si>
  <si>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</si>
  <si>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</si>
  <si>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</si>
  <si>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</si>
  <si>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</si>
  <si>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</si>
  <si>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</si>
  <si>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</si>
  <si>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</si>
  <si>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</si>
  <si>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</si>
  <si>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</si>
  <si>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</si>
  <si>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</si>
  <si>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</si>
  <si>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</si>
  <si>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</si>
  <si>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</si>
  <si>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</si>
  <si>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</si>
  <si>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REGIONAL CHOCÓ</t>
  </si>
  <si>
    <t>TOTAL UNIDAD DE SERVICIO REGIONAL CHOCÓ 7 MESES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</si>
  <si>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</si>
  <si>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</si>
  <si>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TOTAL UNIDAD DE SERVICIO REGIONAL CHOCÓ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</si>
</sst>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4"/>
  <sheetViews>
    <sheetView tabSelected="1" view="pageBreakPreview" zoomScaleNormal="100" zoomScaleSheetLayoutView="100" workbookViewId="0">
      <pane ySplit="2" topLeftCell="A3" activePane="bottomLeft" state="frozen"/>
      <selection pane="bottomLeft" activeCell="B3" sqref="B3"/>
    </sheetView>
  </sheetViews>
  <sheetFormatPr baseColWidth="10" defaultRowHeight="15" x14ac:dyDescent="0.25"/>
  <cols>
    <col min="1" max="1" width="77" bestFit="1" customWidth="1"/>
    <col min="2" max="2" width="11.42578125" style="9"/>
    <col min="3" max="3" width="18.7109375" customWidth="1"/>
  </cols>
  <sheetData>
    <row r="1" spans="1:3" ht="28.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59</v>
      </c>
      <c r="B2" s="26" t="s">
        <v>0</v>
      </c>
      <c r="C2" s="27"/>
    </row>
    <row r="3" spans="1:3" x14ac:dyDescent="0.25">
      <c r="B3"/>
    </row>
    <row r="4" spans="1:3" x14ac:dyDescent="0.25">
      <c r="A4" s="28" t="s">
        <v>15</v>
      </c>
      <c r="B4" s="28"/>
      <c r="C4" s="28"/>
    </row>
    <row r="5" spans="1:3" x14ac:dyDescent="0.25">
      <c r="B5"/>
    </row>
    <row r="6" spans="1:3" x14ac:dyDescent="0.25">
      <c r="A6" s="11" t="s">
        <v>17</v>
      </c>
      <c r="B6" s="12" t="s">
        <v>2</v>
      </c>
      <c r="C6" s="12" t="s">
        <v>62</v>
      </c>
    </row>
    <row r="7" spans="1:3" x14ac:dyDescent="0.25">
      <c r="A7" s="4" t="s">
        <v>20</v>
      </c>
      <c r="B7" s="5">
        <v>10</v>
      </c>
      <c r="C7" s="6">
        <v>6182</v>
      </c>
    </row>
    <row r="8" spans="1:3" x14ac:dyDescent="0.25">
      <c r="A8" s="4" t="s">
        <v>21</v>
      </c>
      <c r="B8" s="5">
        <v>15</v>
      </c>
      <c r="C8" s="6">
        <v>4972</v>
      </c>
    </row>
    <row r="9" spans="1:3" x14ac:dyDescent="0.25">
      <c r="A9" s="4" t="s">
        <v>22</v>
      </c>
      <c r="B9" s="5">
        <v>20</v>
      </c>
      <c r="C9" s="6">
        <v>5780</v>
      </c>
    </row>
    <row r="10" spans="1:3" x14ac:dyDescent="0.25">
      <c r="A10" s="4" t="s">
        <v>23</v>
      </c>
      <c r="B10" s="5">
        <v>30</v>
      </c>
      <c r="C10" s="6">
        <v>7471</v>
      </c>
    </row>
    <row r="11" spans="1:3" x14ac:dyDescent="0.25">
      <c r="A11" s="4" t="s">
        <v>24</v>
      </c>
      <c r="B11" s="5">
        <v>15</v>
      </c>
      <c r="C11" s="6">
        <v>1372</v>
      </c>
    </row>
    <row r="12" spans="1:3" x14ac:dyDescent="0.25">
      <c r="A12" s="4" t="s">
        <v>25</v>
      </c>
      <c r="B12" s="5">
        <v>4</v>
      </c>
      <c r="C12" s="6">
        <v>9102</v>
      </c>
    </row>
    <row r="13" spans="1:3" x14ac:dyDescent="0.25">
      <c r="A13" s="4" t="s">
        <v>26</v>
      </c>
      <c r="B13" s="5">
        <v>1</v>
      </c>
      <c r="C13" s="6">
        <v>4506</v>
      </c>
    </row>
    <row r="14" spans="1:3" x14ac:dyDescent="0.25">
      <c r="A14" s="4" t="s">
        <v>27</v>
      </c>
      <c r="B14" s="5">
        <v>4</v>
      </c>
      <c r="C14" s="6">
        <v>4729</v>
      </c>
    </row>
    <row r="15" spans="1:3" x14ac:dyDescent="0.25">
      <c r="A15" s="4" t="s">
        <v>28</v>
      </c>
      <c r="B15" s="5">
        <v>4</v>
      </c>
      <c r="C15" s="6">
        <v>2980</v>
      </c>
    </row>
    <row r="16" spans="1:3" x14ac:dyDescent="0.25">
      <c r="A16" s="4" t="s">
        <v>29</v>
      </c>
      <c r="B16" s="5">
        <v>30</v>
      </c>
      <c r="C16" s="6">
        <v>7119</v>
      </c>
    </row>
    <row r="17" spans="1:3" x14ac:dyDescent="0.25">
      <c r="A17" s="4" t="s">
        <v>30</v>
      </c>
      <c r="B17" s="5">
        <v>4</v>
      </c>
      <c r="C17" s="6">
        <v>5174</v>
      </c>
    </row>
    <row r="18" spans="1:3" x14ac:dyDescent="0.25">
      <c r="A18" s="4" t="s">
        <v>31</v>
      </c>
      <c r="B18" s="5">
        <v>160</v>
      </c>
      <c r="C18" s="6">
        <v>10941</v>
      </c>
    </row>
    <row r="19" spans="1:3" x14ac:dyDescent="0.25">
      <c r="A19" s="7" t="s">
        <v>32</v>
      </c>
      <c r="B19" s="8"/>
      <c r="C19" s="19">
        <f>SUM(C7:C18)</f>
        <v>70328</v>
      </c>
    </row>
    <row r="20" spans="1:3" x14ac:dyDescent="0.25">
      <c r="B20"/>
    </row>
    <row r="21" spans="1:3" x14ac:dyDescent="0.25">
      <c r="A21" s="2" t="s">
        <v>33</v>
      </c>
      <c r="B21" s="3" t="s">
        <v>2</v>
      </c>
      <c r="C21" s="3" t="s">
        <v>62</v>
      </c>
    </row>
    <row r="22" spans="1:3" x14ac:dyDescent="0.25">
      <c r="A22" s="4" t="s">
        <v>34</v>
      </c>
      <c r="B22" s="5">
        <v>1</v>
      </c>
      <c r="C22" s="6">
        <v>1836962</v>
      </c>
    </row>
    <row r="23" spans="1:3" x14ac:dyDescent="0.25">
      <c r="A23" s="4" t="s">
        <v>35</v>
      </c>
      <c r="B23" s="5">
        <v>1</v>
      </c>
      <c r="C23" s="6">
        <v>1711588</v>
      </c>
    </row>
    <row r="24" spans="1:3" x14ac:dyDescent="0.25">
      <c r="A24" s="4" t="s">
        <v>36</v>
      </c>
      <c r="B24" s="5">
        <v>1</v>
      </c>
      <c r="C24" s="6">
        <v>1711588</v>
      </c>
    </row>
    <row r="25" spans="1:3" x14ac:dyDescent="0.25">
      <c r="A25" s="4" t="s">
        <v>37</v>
      </c>
      <c r="B25" s="5">
        <v>1</v>
      </c>
      <c r="C25" s="6">
        <v>1711588</v>
      </c>
    </row>
    <row r="26" spans="1:3" x14ac:dyDescent="0.25">
      <c r="A26" s="4" t="s">
        <v>38</v>
      </c>
      <c r="B26" s="5">
        <v>2</v>
      </c>
      <c r="C26" s="6">
        <v>2089198</v>
      </c>
    </row>
    <row r="27" spans="1:3" x14ac:dyDescent="0.25">
      <c r="A27" s="4" t="s">
        <v>39</v>
      </c>
      <c r="B27" s="5">
        <v>4</v>
      </c>
      <c r="C27" s="6">
        <v>3173751</v>
      </c>
    </row>
    <row r="28" spans="1:3" x14ac:dyDescent="0.25">
      <c r="A28" s="4" t="s">
        <v>40</v>
      </c>
      <c r="B28" s="5">
        <v>1</v>
      </c>
      <c r="C28" s="6">
        <v>396719</v>
      </c>
    </row>
    <row r="29" spans="1:3" x14ac:dyDescent="0.25">
      <c r="A29" s="7" t="s">
        <v>41</v>
      </c>
      <c r="B29" s="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11" t="s">
        <v>47</v>
      </c>
      <c r="B31"/>
      <c r="C31" s="12" t="s">
        <v>62</v>
      </c>
    </row>
    <row r="32" spans="1:3" x14ac:dyDescent="0.25">
      <c r="A32" s="4" t="s">
        <v>48</v>
      </c>
      <c r="B32"/>
      <c r="C32" s="6">
        <v>67556</v>
      </c>
    </row>
    <row r="33" spans="1:3" x14ac:dyDescent="0.25">
      <c r="A33" s="4" t="s">
        <v>49</v>
      </c>
      <c r="B33"/>
      <c r="C33" s="6">
        <v>3418017</v>
      </c>
    </row>
    <row r="34" spans="1:3" x14ac:dyDescent="0.25">
      <c r="A34" s="7" t="s">
        <v>50</v>
      </c>
      <c r="B34"/>
      <c r="C34" s="22">
        <f>+C32+C33</f>
        <v>3485573</v>
      </c>
    </row>
    <row r="35" spans="1:3" x14ac:dyDescent="0.25">
      <c r="B35"/>
    </row>
    <row r="36" spans="1:3" s="23" customFormat="1" x14ac:dyDescent="0.25">
      <c r="A36" s="2" t="s">
        <v>51</v>
      </c>
      <c r="B36"/>
      <c r="C36" s="3" t="s">
        <v>62</v>
      </c>
    </row>
    <row r="37" spans="1:3" x14ac:dyDescent="0.25">
      <c r="A37" s="4" t="s">
        <v>52</v>
      </c>
      <c r="B37"/>
      <c r="C37" s="6">
        <v>100547</v>
      </c>
    </row>
    <row r="38" spans="1:3" x14ac:dyDescent="0.25">
      <c r="A38" s="7" t="s">
        <v>53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11" t="s">
        <v>54</v>
      </c>
      <c r="B40"/>
      <c r="C40" s="12" t="s">
        <v>62</v>
      </c>
    </row>
    <row r="41" spans="1:3" x14ac:dyDescent="0.25">
      <c r="A41" s="4" t="s">
        <v>55</v>
      </c>
      <c r="B41"/>
      <c r="C41" s="20">
        <f>+ROUND((C19+C29+C34+C38)*0.089,0)</f>
        <v>1449618</v>
      </c>
    </row>
    <row r="42" spans="1:3" x14ac:dyDescent="0.25">
      <c r="A42" s="7" t="s">
        <v>56</v>
      </c>
      <c r="B42"/>
      <c r="C42" s="19">
        <f>+C41</f>
        <v>1449618</v>
      </c>
    </row>
    <row r="43" spans="1:3" x14ac:dyDescent="0.25">
      <c r="B43"/>
    </row>
    <row r="44" spans="1:3" s="23" customFormat="1" x14ac:dyDescent="0.25">
      <c r="A44" s="1" t="s">
        <v>63</v>
      </c>
      <c r="B44"/>
      <c r="C44" s="22">
        <f>+ROUND(C19+C29+C34+C38+C42,0)</f>
        <v>17737460</v>
      </c>
    </row>
  </sheetData>
  <mergeCells count="3">
    <mergeCell ref="A1:C1"/>
    <mergeCell ref="B2:C2"/>
    <mergeCell ref="A4:C4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6" sqref="C6"/>
    </sheetView>
  </sheetViews>
  <sheetFormatPr baseColWidth="10" defaultRowHeight="15" x14ac:dyDescent="0.25"/>
  <cols>
    <col min="1" max="1" width="77" bestFit="1" customWidth="1"/>
    <col min="2" max="2" width="11.42578125" style="9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58</v>
      </c>
      <c r="B1" s="25"/>
      <c r="C1" s="25"/>
    </row>
    <row r="2" spans="1:7" ht="29.25" customHeight="1" x14ac:dyDescent="0.25">
      <c r="A2" s="1" t="s">
        <v>59</v>
      </c>
      <c r="B2" s="26" t="s">
        <v>0</v>
      </c>
      <c r="C2" s="27"/>
    </row>
    <row r="4" spans="1:7" x14ac:dyDescent="0.25">
      <c r="A4" s="2" t="s">
        <v>1</v>
      </c>
      <c r="B4" s="3" t="s">
        <v>2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369651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10"/>
    </row>
    <row r="13" spans="1:7" x14ac:dyDescent="0.25">
      <c r="A13" s="11" t="s">
        <v>12</v>
      </c>
      <c r="B13" s="12" t="s">
        <v>2</v>
      </c>
      <c r="C13" s="12" t="s">
        <v>3</v>
      </c>
      <c r="F13" s="32" t="s">
        <v>13</v>
      </c>
      <c r="G13" s="32"/>
    </row>
    <row r="14" spans="1:7" x14ac:dyDescent="0.25">
      <c r="A14" s="4" t="s">
        <v>14</v>
      </c>
      <c r="B14" s="13">
        <v>3270</v>
      </c>
      <c r="C14" s="14">
        <f>+B14*F14</f>
        <v>8073630</v>
      </c>
      <c r="F14" s="33">
        <v>2469</v>
      </c>
      <c r="G14" s="33"/>
    </row>
    <row r="15" spans="1:7" x14ac:dyDescent="0.25">
      <c r="B15" s="15"/>
      <c r="C15" s="10"/>
      <c r="F15" s="16"/>
      <c r="G15" s="16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7" t="s">
        <v>15</v>
      </c>
      <c r="B18" s="18" t="s">
        <v>16</v>
      </c>
      <c r="C18" s="35">
        <v>2018</v>
      </c>
      <c r="D18" s="35"/>
    </row>
    <row r="19" spans="1:5" x14ac:dyDescent="0.25">
      <c r="B19"/>
    </row>
    <row r="20" spans="1:5" x14ac:dyDescent="0.25">
      <c r="A20" s="11" t="s">
        <v>17</v>
      </c>
      <c r="B20" s="12" t="s">
        <v>2</v>
      </c>
      <c r="C20" s="12" t="s">
        <v>18</v>
      </c>
      <c r="D20" s="12" t="s">
        <v>19</v>
      </c>
    </row>
    <row r="21" spans="1:5" x14ac:dyDescent="0.25">
      <c r="A21" s="4" t="s">
        <v>20</v>
      </c>
      <c r="B21" s="5">
        <v>10</v>
      </c>
      <c r="C21" s="6">
        <v>10157</v>
      </c>
      <c r="D21" s="6">
        <f>+C21*7</f>
        <v>71099</v>
      </c>
      <c r="E21" s="10"/>
    </row>
    <row r="22" spans="1:5" x14ac:dyDescent="0.25">
      <c r="A22" s="4" t="s">
        <v>21</v>
      </c>
      <c r="B22" s="5">
        <v>15</v>
      </c>
      <c r="C22" s="6">
        <v>8165</v>
      </c>
      <c r="D22" s="6">
        <f t="shared" ref="D22:D32" si="0">+C22*7</f>
        <v>57155</v>
      </c>
      <c r="E22" s="10"/>
    </row>
    <row r="23" spans="1:5" x14ac:dyDescent="0.25">
      <c r="A23" s="4" t="s">
        <v>22</v>
      </c>
      <c r="B23" s="5">
        <v>20</v>
      </c>
      <c r="C23" s="6">
        <v>9492</v>
      </c>
      <c r="D23" s="6">
        <f t="shared" si="0"/>
        <v>66444</v>
      </c>
      <c r="E23" s="10"/>
    </row>
    <row r="24" spans="1:5" x14ac:dyDescent="0.25">
      <c r="A24" s="4" t="s">
        <v>23</v>
      </c>
      <c r="B24" s="5">
        <v>30</v>
      </c>
      <c r="C24" s="6">
        <v>12268</v>
      </c>
      <c r="D24" s="6">
        <f t="shared" si="0"/>
        <v>85876</v>
      </c>
      <c r="E24" s="10"/>
    </row>
    <row r="25" spans="1:5" x14ac:dyDescent="0.25">
      <c r="A25" s="4" t="s">
        <v>24</v>
      </c>
      <c r="B25" s="5">
        <v>15</v>
      </c>
      <c r="C25" s="6">
        <v>2253</v>
      </c>
      <c r="D25" s="6">
        <f t="shared" si="0"/>
        <v>15771</v>
      </c>
      <c r="E25" s="10"/>
    </row>
    <row r="26" spans="1:5" x14ac:dyDescent="0.25">
      <c r="A26" s="4" t="s">
        <v>25</v>
      </c>
      <c r="B26" s="5">
        <v>4</v>
      </c>
      <c r="C26" s="6">
        <v>14947</v>
      </c>
      <c r="D26" s="6">
        <f t="shared" si="0"/>
        <v>104629</v>
      </c>
      <c r="E26" s="10"/>
    </row>
    <row r="27" spans="1:5" x14ac:dyDescent="0.25">
      <c r="A27" s="4" t="s">
        <v>26</v>
      </c>
      <c r="B27" s="5">
        <v>1</v>
      </c>
      <c r="C27" s="6">
        <v>7399</v>
      </c>
      <c r="D27" s="6">
        <f t="shared" si="0"/>
        <v>51793</v>
      </c>
      <c r="E27" s="10"/>
    </row>
    <row r="28" spans="1:5" x14ac:dyDescent="0.25">
      <c r="A28" s="4" t="s">
        <v>27</v>
      </c>
      <c r="B28" s="5">
        <v>4</v>
      </c>
      <c r="C28" s="6">
        <v>7766</v>
      </c>
      <c r="D28" s="6">
        <f t="shared" si="0"/>
        <v>54362</v>
      </c>
      <c r="E28" s="10"/>
    </row>
    <row r="29" spans="1:5" x14ac:dyDescent="0.25">
      <c r="A29" s="4" t="s">
        <v>28</v>
      </c>
      <c r="B29" s="5">
        <v>4</v>
      </c>
      <c r="C29" s="6">
        <v>4893</v>
      </c>
      <c r="D29" s="6">
        <f t="shared" si="0"/>
        <v>34251</v>
      </c>
      <c r="E29" s="10"/>
    </row>
    <row r="30" spans="1:5" x14ac:dyDescent="0.25">
      <c r="A30" s="4" t="s">
        <v>29</v>
      </c>
      <c r="B30" s="5">
        <v>30</v>
      </c>
      <c r="C30" s="6">
        <v>11690</v>
      </c>
      <c r="D30" s="6">
        <f t="shared" si="0"/>
        <v>81830</v>
      </c>
      <c r="E30" s="10"/>
    </row>
    <row r="31" spans="1:5" x14ac:dyDescent="0.25">
      <c r="A31" s="4" t="s">
        <v>30</v>
      </c>
      <c r="B31" s="5">
        <v>4</v>
      </c>
      <c r="C31" s="6">
        <v>8496</v>
      </c>
      <c r="D31" s="6">
        <f t="shared" si="0"/>
        <v>59472</v>
      </c>
      <c r="E31" s="10"/>
    </row>
    <row r="32" spans="1:5" x14ac:dyDescent="0.25">
      <c r="A32" s="4" t="s">
        <v>31</v>
      </c>
      <c r="B32" s="5">
        <v>160</v>
      </c>
      <c r="C32" s="6">
        <v>17966</v>
      </c>
      <c r="D32" s="6">
        <f t="shared" si="0"/>
        <v>125762</v>
      </c>
      <c r="E32" s="10"/>
    </row>
    <row r="33" spans="1:7" x14ac:dyDescent="0.25">
      <c r="A33" s="7" t="s">
        <v>32</v>
      </c>
      <c r="B33" s="8"/>
      <c r="C33" s="19">
        <f>SUM(C21:C32)</f>
        <v>115492</v>
      </c>
      <c r="D33" s="19">
        <f>SUM(D21:D32)</f>
        <v>808444</v>
      </c>
    </row>
    <row r="34" spans="1:7" x14ac:dyDescent="0.25">
      <c r="A34" s="4"/>
      <c r="B34" s="5"/>
      <c r="C34" s="4"/>
    </row>
    <row r="35" spans="1:7" x14ac:dyDescent="0.25">
      <c r="A35" s="2" t="s">
        <v>33</v>
      </c>
      <c r="B35" s="3" t="s">
        <v>2</v>
      </c>
      <c r="C35" s="3" t="s">
        <v>18</v>
      </c>
      <c r="D35" s="3" t="s">
        <v>19</v>
      </c>
    </row>
    <row r="36" spans="1:7" x14ac:dyDescent="0.25">
      <c r="A36" s="4" t="s">
        <v>34</v>
      </c>
      <c r="B36" s="5">
        <v>1</v>
      </c>
      <c r="C36" s="6">
        <v>3016481</v>
      </c>
      <c r="D36" s="6">
        <f>+C36*7</f>
        <v>21115367</v>
      </c>
    </row>
    <row r="37" spans="1:7" x14ac:dyDescent="0.25">
      <c r="A37" s="4" t="s">
        <v>35</v>
      </c>
      <c r="B37" s="5">
        <v>1</v>
      </c>
      <c r="C37" s="6">
        <v>2810609</v>
      </c>
      <c r="D37" s="6">
        <f t="shared" ref="D37:D42" si="1">+C37*7</f>
        <v>19674263</v>
      </c>
      <c r="E37" s="10"/>
    </row>
    <row r="38" spans="1:7" x14ac:dyDescent="0.25">
      <c r="A38" s="4" t="s">
        <v>36</v>
      </c>
      <c r="B38" s="5">
        <v>1</v>
      </c>
      <c r="C38" s="6">
        <v>2810609</v>
      </c>
      <c r="D38" s="6">
        <f t="shared" si="1"/>
        <v>19674263</v>
      </c>
      <c r="E38" s="10"/>
    </row>
    <row r="39" spans="1:7" x14ac:dyDescent="0.25">
      <c r="A39" s="4" t="s">
        <v>37</v>
      </c>
      <c r="B39" s="5">
        <v>1</v>
      </c>
      <c r="C39" s="6">
        <v>2810609</v>
      </c>
      <c r="D39" s="6">
        <f t="shared" si="1"/>
        <v>19674263</v>
      </c>
      <c r="E39" s="10"/>
    </row>
    <row r="40" spans="1:7" x14ac:dyDescent="0.25">
      <c r="A40" s="4" t="s">
        <v>38</v>
      </c>
      <c r="B40" s="5">
        <v>2</v>
      </c>
      <c r="C40" s="6">
        <v>3430684</v>
      </c>
      <c r="D40" s="6">
        <f t="shared" si="1"/>
        <v>24014788</v>
      </c>
      <c r="E40" s="10"/>
    </row>
    <row r="41" spans="1:7" x14ac:dyDescent="0.25">
      <c r="A41" s="4" t="s">
        <v>39</v>
      </c>
      <c r="B41" s="5">
        <v>4</v>
      </c>
      <c r="C41" s="6">
        <v>5211632</v>
      </c>
      <c r="D41" s="6">
        <f t="shared" si="1"/>
        <v>36481424</v>
      </c>
      <c r="E41" s="10"/>
      <c r="F41" s="21"/>
    </row>
    <row r="42" spans="1:7" x14ac:dyDescent="0.25">
      <c r="A42" s="4" t="s">
        <v>40</v>
      </c>
      <c r="B42" s="5">
        <v>1</v>
      </c>
      <c r="C42" s="6">
        <v>651454</v>
      </c>
      <c r="D42" s="6">
        <f t="shared" si="1"/>
        <v>4560178</v>
      </c>
      <c r="E42" s="10"/>
    </row>
    <row r="43" spans="1:7" x14ac:dyDescent="0.25">
      <c r="A43" s="7" t="s">
        <v>41</v>
      </c>
      <c r="B43" s="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11" t="s">
        <v>42</v>
      </c>
      <c r="B45" s="12" t="s">
        <v>2</v>
      </c>
      <c r="C45" s="12" t="s">
        <v>18</v>
      </c>
      <c r="D45" s="12" t="s">
        <v>19</v>
      </c>
      <c r="F45" s="32" t="s">
        <v>43</v>
      </c>
      <c r="G45" s="32"/>
    </row>
    <row r="46" spans="1:7" x14ac:dyDescent="0.25">
      <c r="A46" s="4" t="s">
        <v>44</v>
      </c>
      <c r="B46" s="5">
        <v>51</v>
      </c>
      <c r="C46" s="6">
        <f>+F46*B46</f>
        <v>10647474</v>
      </c>
      <c r="D46" s="6">
        <f>+C46*7</f>
        <v>74532318</v>
      </c>
      <c r="F46" s="33">
        <v>208774</v>
      </c>
      <c r="G46" s="33"/>
    </row>
    <row r="47" spans="1:7" x14ac:dyDescent="0.25">
      <c r="A47" s="4" t="s">
        <v>45</v>
      </c>
      <c r="B47" s="5">
        <v>109</v>
      </c>
      <c r="C47" s="6">
        <f>+F46*B47</f>
        <v>22756366</v>
      </c>
      <c r="D47" s="6">
        <f>+C47*7</f>
        <v>159294562</v>
      </c>
    </row>
    <row r="48" spans="1:7" x14ac:dyDescent="0.25">
      <c r="A48" s="7" t="s">
        <v>46</v>
      </c>
      <c r="B48" s="8">
        <f>SUM(B46:B47)</f>
        <v>160</v>
      </c>
      <c r="C48" s="14">
        <f>+C46+C47</f>
        <v>33403840</v>
      </c>
      <c r="D48" s="14">
        <f>SUM(D46:D47)</f>
        <v>233826880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11" t="s">
        <v>47</v>
      </c>
      <c r="C50" s="12" t="s">
        <v>18</v>
      </c>
      <c r="D50" s="12" t="s">
        <v>19</v>
      </c>
    </row>
    <row r="51" spans="1:4" x14ac:dyDescent="0.25">
      <c r="A51" s="4" t="s">
        <v>48</v>
      </c>
      <c r="B51" s="23"/>
      <c r="C51" s="6">
        <v>110934</v>
      </c>
      <c r="D51" s="6">
        <f>+C51*7</f>
        <v>776538</v>
      </c>
    </row>
    <row r="52" spans="1:4" x14ac:dyDescent="0.25">
      <c r="A52" s="4" t="s">
        <v>49</v>
      </c>
      <c r="B52" s="23"/>
      <c r="C52" s="6">
        <v>5612744</v>
      </c>
      <c r="D52" s="6">
        <f t="shared" ref="D52" si="2">+C52*7</f>
        <v>39289208</v>
      </c>
    </row>
    <row r="53" spans="1:4" x14ac:dyDescent="0.25">
      <c r="A53" s="7" t="s">
        <v>50</v>
      </c>
      <c r="B53" s="23"/>
      <c r="C53" s="19">
        <f>+C51+C52</f>
        <v>5723678</v>
      </c>
      <c r="D53" s="19">
        <f>SUM(D51:D52)</f>
        <v>40065746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51</v>
      </c>
      <c r="C55" s="3" t="s">
        <v>18</v>
      </c>
      <c r="D55" s="3" t="s">
        <v>19</v>
      </c>
    </row>
    <row r="56" spans="1:4" x14ac:dyDescent="0.25">
      <c r="A56" s="4" t="s">
        <v>52</v>
      </c>
      <c r="B56" s="23"/>
      <c r="C56" s="6">
        <v>165109</v>
      </c>
      <c r="D56" s="6">
        <f>+C56*7</f>
        <v>1155763</v>
      </c>
    </row>
    <row r="57" spans="1:4" x14ac:dyDescent="0.25">
      <c r="A57" s="7" t="s">
        <v>53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11" t="s">
        <v>54</v>
      </c>
      <c r="C59" s="12" t="s">
        <v>18</v>
      </c>
      <c r="D59" s="12" t="s">
        <v>19</v>
      </c>
    </row>
    <row r="60" spans="1:4" x14ac:dyDescent="0.25">
      <c r="A60" s="4" t="s">
        <v>55</v>
      </c>
      <c r="B60" s="23"/>
      <c r="C60" s="20">
        <f>+ROUND((C33+C43+C48+C53+C57)*0.089,0)</f>
        <v>5353368</v>
      </c>
      <c r="D60" s="20">
        <f>+C60*7</f>
        <v>37473576</v>
      </c>
    </row>
    <row r="61" spans="1:4" x14ac:dyDescent="0.25">
      <c r="A61" s="7" t="s">
        <v>56</v>
      </c>
      <c r="B61" s="23"/>
      <c r="C61" s="19">
        <f>+C60</f>
        <v>5353368</v>
      </c>
      <c r="D61" s="19">
        <f>SUM(D60)</f>
        <v>37473576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57</v>
      </c>
      <c r="B63" s="23"/>
      <c r="C63" s="24" t="s">
        <v>18</v>
      </c>
      <c r="D63" s="18" t="s">
        <v>19</v>
      </c>
    </row>
    <row r="64" spans="1:4" s="23" customFormat="1" x14ac:dyDescent="0.25">
      <c r="A64" s="35"/>
      <c r="C64" s="22">
        <f>+ROUND(C33+C43+C48+C53+C57+C61,0)</f>
        <v>65503565</v>
      </c>
      <c r="D64" s="22">
        <f>+ROUND(D33+D43+D48+D53+D57+D61,0)</f>
        <v>458524955</v>
      </c>
    </row>
    <row r="66" spans="1:4" x14ac:dyDescent="0.25">
      <c r="A66" s="1" t="s">
        <v>60</v>
      </c>
      <c r="B66" s="29">
        <f>+F5+C14+D64</f>
        <v>466968236</v>
      </c>
      <c r="C66" s="29"/>
      <c r="D66" s="29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CHOCÓ 19 DÍAS 2017</vt:lpstr>
      <vt:lpstr>CHOCÓ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2017-08-28T01:00:23Z</dcterms:created>
  <dcterms:modified xsi:type="dcterms:W3CDTF">2017-09-01T16:07:52Z</dcterms:modified>
</cp:coreProperties>
</file>